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V49" i="1" l="1"/>
  <c r="V47" i="1"/>
  <c r="W40" i="1" l="1"/>
  <c r="T40" i="1"/>
  <c r="Q40" i="1"/>
  <c r="W39" i="1"/>
  <c r="T39" i="1"/>
  <c r="Q39" i="1"/>
  <c r="W38" i="1"/>
  <c r="T38" i="1"/>
  <c r="Q38" i="1"/>
  <c r="T37" i="1"/>
  <c r="Q37" i="1"/>
  <c r="T36" i="1"/>
  <c r="Q36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T30" i="1"/>
  <c r="Q30" i="1"/>
  <c r="T29" i="1"/>
  <c r="Q29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T23" i="1"/>
  <c r="Q23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T16" i="1"/>
  <c r="Q16" i="1"/>
  <c r="T15" i="1"/>
  <c r="Q15" i="1"/>
  <c r="W14" i="1"/>
  <c r="T14" i="1"/>
  <c r="Q14" i="1"/>
  <c r="W13" i="1"/>
  <c r="T13" i="1"/>
  <c r="Q13" i="1"/>
  <c r="W12" i="1"/>
  <c r="T12" i="1"/>
  <c r="Q12" i="1"/>
  <c r="W11" i="1"/>
  <c r="T11" i="1"/>
  <c r="Q11" i="1"/>
  <c r="W41" i="1" l="1"/>
  <c r="T41" i="1"/>
  <c r="Q4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2" i="1"/>
  <c r="AE15" i="1"/>
</calcChain>
</file>

<file path=xl/sharedStrings.xml><?xml version="1.0" encoding="utf-8"?>
<sst xmlns="http://schemas.openxmlformats.org/spreadsheetml/2006/main" count="66" uniqueCount="58">
  <si>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</si>
  <si>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</si>
  <si>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</si>
  <si>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</si>
  <si>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</si>
  <si>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</si>
  <si>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</si>
  <si>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</si>
  <si>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</si>
  <si>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</si>
  <si>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</si>
  <si>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</si>
  <si>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</si>
  <si>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</si>
  <si>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</si>
  <si>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</si>
  <si>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</si>
  <si>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</si>
  <si>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</si>
  <si>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</si>
  <si>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</si>
  <si>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</si>
  <si>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</si>
  <si>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</si>
  <si>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</si>
  <si>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</si>
  <si>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</si>
  <si>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</si>
  <si>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</si>
  <si>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</si>
  <si>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</si>
  <si>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</si>
  <si>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</si>
  <si>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</si>
  <si>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</si>
  <si>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</si>
  <si>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</si>
  <si>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</si>
  <si>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</si>
  <si>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</si>
  <si>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</si>
  <si>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Мандра В.В.</t>
  </si>
  <si>
    <t>Начальник Барського ЛВУМГ</t>
  </si>
  <si>
    <t>прізвище</t>
  </si>
  <si>
    <t>підпис</t>
  </si>
  <si>
    <t>дата</t>
  </si>
  <si>
    <t>Начальник лабораторії Барського промислового майданчика</t>
  </si>
  <si>
    <t>Ільницька Г.О.</t>
  </si>
  <si>
    <t>Економіст із збуту І категорії</t>
  </si>
  <si>
    <t>Мандра С.В.</t>
  </si>
  <si>
    <t>Маршрут № 808</t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</si>
  <si>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 ( обраховано вузлами обліку газу)</t>
    </r>
  </si>
  <si>
    <t>відсутн</t>
  </si>
  <si>
    <t>переданого Барським ЛВУМГ та прийнятого ПАТ"Укртелеком" Вінницької обл.</t>
  </si>
  <si>
    <t>прямий споживач г-ду "Союз"</t>
  </si>
  <si>
    <t>за період з 01.12.2016р. по 31.12.2016р.</t>
  </si>
  <si>
    <t>Всього*  -  обсяг природного газу за місяць з урахуванням ВТВ:</t>
  </si>
  <si>
    <t>ПАСПОРТ ФІЗИКО-ХІМІЧНИХ ПОКАЗНИКІВ ПРИРОДНОГО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</si>
</sst>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14" fontId="0" fillId="0" borderId="43" xfId="0" applyNumberFormat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4" fontId="12" fillId="2" borderId="24" xfId="0" applyNumberFormat="1" applyFont="1" applyFill="1" applyBorder="1" applyAlignment="1" applyProtection="1">
      <alignment horizontal="center" vertical="center" wrapText="1"/>
    </xf>
    <xf numFmtId="164" fontId="12" fillId="2" borderId="19" xfId="0" applyNumberFormat="1" applyFont="1" applyFill="1" applyBorder="1" applyAlignment="1" applyProtection="1">
      <alignment horizontal="center" vertical="center" wrapText="1"/>
    </xf>
    <xf numFmtId="164" fontId="12" fillId="2" borderId="20" xfId="0" applyNumberFormat="1" applyFont="1" applyFill="1" applyBorder="1" applyAlignment="1" applyProtection="1">
      <alignment horizontal="center" vertical="center" wrapText="1"/>
    </xf>
    <xf numFmtId="164" fontId="12" fillId="2" borderId="22" xfId="0" applyNumberFormat="1" applyFont="1" applyFill="1" applyBorder="1" applyAlignment="1" applyProtection="1">
      <alignment horizontal="center" vertical="center" wrapText="1"/>
    </xf>
    <xf numFmtId="3" fontId="12" fillId="2" borderId="32" xfId="0" applyNumberFormat="1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 vertical="center" wrapText="1"/>
    </xf>
    <xf numFmtId="2" fontId="13" fillId="2" borderId="44" xfId="0" applyNumberFormat="1" applyFont="1" applyFill="1" applyBorder="1" applyAlignment="1" applyProtection="1">
      <alignment horizontal="center" vertical="center" wrapText="1"/>
    </xf>
    <xf numFmtId="3" fontId="12" fillId="2" borderId="18" xfId="0" applyNumberFormat="1" applyFont="1" applyFill="1" applyBorder="1" applyAlignment="1" applyProtection="1">
      <alignment horizontal="center" vertical="center" wrapText="1"/>
    </xf>
    <xf numFmtId="2" fontId="12" fillId="2" borderId="19" xfId="0" applyNumberFormat="1" applyFont="1" applyFill="1" applyBorder="1" applyAlignment="1" applyProtection="1">
      <alignment horizontal="center" vertical="center" wrapText="1"/>
    </xf>
    <xf numFmtId="4" fontId="13" fillId="2" borderId="44" xfId="0" applyNumberFormat="1" applyFont="1" applyFill="1" applyBorder="1" applyAlignment="1" applyProtection="1">
      <alignment horizontal="center" vertical="center" wrapText="1"/>
    </xf>
    <xf numFmtId="2" fontId="13" fillId="2" borderId="20" xfId="0" applyNumberFormat="1" applyFont="1" applyFill="1" applyBorder="1" applyAlignment="1" applyProtection="1">
      <alignment horizontal="center" vertical="center" wrapText="1"/>
    </xf>
    <xf numFmtId="166" fontId="12" fillId="2" borderId="22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5" fontId="12" fillId="2" borderId="12" xfId="0" applyNumberFormat="1" applyFont="1" applyFill="1" applyBorder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164" fontId="12" fillId="2" borderId="12" xfId="0" applyNumberFormat="1" applyFont="1" applyFill="1" applyBorder="1" applyAlignment="1" applyProtection="1">
      <alignment horizontal="center" vertical="center" wrapText="1"/>
    </xf>
    <xf numFmtId="164" fontId="12" fillId="2" borderId="45" xfId="0" applyNumberFormat="1" applyFont="1" applyFill="1" applyBorder="1" applyAlignment="1" applyProtection="1">
      <alignment horizontal="center" vertical="center" wrapText="1"/>
    </xf>
    <xf numFmtId="2" fontId="13" fillId="2" borderId="47" xfId="0" applyNumberFormat="1" applyFont="1" applyFill="1" applyBorder="1" applyAlignment="1" applyProtection="1">
      <alignment horizontal="center" vertical="center" wrapText="1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4" fontId="13" fillId="2" borderId="47" xfId="0" applyNumberFormat="1" applyFont="1" applyFill="1" applyBorder="1" applyAlignment="1" applyProtection="1">
      <alignment horizontal="center" vertical="center" wrapText="1"/>
    </xf>
    <xf numFmtId="2" fontId="13" fillId="2" borderId="12" xfId="0" applyNumberFormat="1" applyFont="1" applyFill="1" applyBorder="1" applyAlignment="1" applyProtection="1">
      <alignment horizontal="center" vertical="center" wrapText="1"/>
    </xf>
    <xf numFmtId="166" fontId="12" fillId="2" borderId="45" xfId="0" applyNumberFormat="1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164" fontId="12" fillId="2" borderId="3" xfId="0" applyNumberFormat="1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</xf>
    <xf numFmtId="164" fontId="12" fillId="2" borderId="12" xfId="0" applyNumberFormat="1" applyFont="1" applyFill="1" applyBorder="1" applyAlignment="1" applyProtection="1">
      <alignment horizontal="center"/>
    </xf>
    <xf numFmtId="164" fontId="12" fillId="2" borderId="45" xfId="0" applyNumberFormat="1" applyFont="1" applyFill="1" applyBorder="1" applyAlignment="1" applyProtection="1">
      <alignment horizontal="center"/>
    </xf>
    <xf numFmtId="3" fontId="12" fillId="2" borderId="3" xfId="0" applyNumberFormat="1" applyFont="1" applyFill="1" applyBorder="1" applyAlignment="1" applyProtection="1">
      <alignment horizontal="center"/>
    </xf>
    <xf numFmtId="2" fontId="12" fillId="2" borderId="1" xfId="0" applyNumberFormat="1" applyFont="1" applyFill="1" applyBorder="1" applyAlignment="1" applyProtection="1">
      <alignment horizontal="center"/>
    </xf>
    <xf numFmtId="3" fontId="12" fillId="2" borderId="11" xfId="0" applyNumberFormat="1" applyFont="1" applyFill="1" applyBorder="1" applyAlignment="1" applyProtection="1">
      <alignment horizontal="center"/>
    </xf>
    <xf numFmtId="166" fontId="12" fillId="2" borderId="45" xfId="0" applyNumberFormat="1" applyFont="1" applyFill="1" applyBorder="1" applyAlignment="1" applyProtection="1">
      <alignment horizontal="center"/>
    </xf>
    <xf numFmtId="164" fontId="12" fillId="2" borderId="17" xfId="0" applyNumberFormat="1" applyFont="1" applyFill="1" applyBorder="1" applyAlignment="1" applyProtection="1">
      <alignment horizontal="center"/>
    </xf>
    <xf numFmtId="164" fontId="12" fillId="2" borderId="14" xfId="0" applyNumberFormat="1" applyFont="1" applyFill="1" applyBorder="1" applyAlignment="1" applyProtection="1">
      <alignment horizontal="center"/>
    </xf>
    <xf numFmtId="164" fontId="12" fillId="2" borderId="15" xfId="0" applyNumberFormat="1" applyFont="1" applyFill="1" applyBorder="1" applyAlignment="1" applyProtection="1">
      <alignment horizontal="center"/>
    </xf>
    <xf numFmtId="164" fontId="12" fillId="2" borderId="48" xfId="0" applyNumberFormat="1" applyFont="1" applyFill="1" applyBorder="1" applyAlignment="1" applyProtection="1">
      <alignment horizontal="center"/>
    </xf>
    <xf numFmtId="3" fontId="12" fillId="2" borderId="17" xfId="0" applyNumberFormat="1" applyFont="1" applyFill="1" applyBorder="1" applyAlignment="1" applyProtection="1">
      <alignment horizontal="center"/>
    </xf>
    <xf numFmtId="2" fontId="12" fillId="2" borderId="14" xfId="0" applyNumberFormat="1" applyFont="1" applyFill="1" applyBorder="1" applyAlignment="1" applyProtection="1">
      <alignment horizontal="center"/>
    </xf>
    <xf numFmtId="2" fontId="13" fillId="2" borderId="49" xfId="0" applyNumberFormat="1" applyFont="1" applyFill="1" applyBorder="1" applyAlignment="1" applyProtection="1">
      <alignment horizontal="center" vertical="center" wrapText="1"/>
    </xf>
    <xf numFmtId="3" fontId="12" fillId="2" borderId="13" xfId="0" applyNumberFormat="1" applyFont="1" applyFill="1" applyBorder="1" applyAlignment="1" applyProtection="1">
      <alignment horizontal="center"/>
    </xf>
    <xf numFmtId="4" fontId="13" fillId="2" borderId="49" xfId="0" applyNumberFormat="1" applyFont="1" applyFill="1" applyBorder="1" applyAlignment="1" applyProtection="1">
      <alignment horizontal="center" vertical="center" wrapText="1"/>
    </xf>
    <xf numFmtId="2" fontId="13" fillId="2" borderId="15" xfId="0" applyNumberFormat="1" applyFont="1" applyFill="1" applyBorder="1" applyAlignment="1" applyProtection="1">
      <alignment horizontal="center" vertical="center" wrapText="1"/>
    </xf>
    <xf numFmtId="166" fontId="12" fillId="2" borderId="48" xfId="0" applyNumberFormat="1" applyFont="1" applyFill="1" applyBorder="1" applyAlignment="1" applyProtection="1">
      <alignment horizontal="center"/>
    </xf>
    <xf numFmtId="164" fontId="12" fillId="2" borderId="4" xfId="0" applyNumberFormat="1" applyFont="1" applyFill="1" applyBorder="1" applyAlignment="1" applyProtection="1">
      <alignment horizontal="center"/>
    </xf>
    <xf numFmtId="164" fontId="12" fillId="2" borderId="2" xfId="0" applyNumberFormat="1" applyFont="1" applyFill="1" applyBorder="1" applyAlignment="1" applyProtection="1">
      <alignment horizontal="center"/>
    </xf>
    <xf numFmtId="164" fontId="12" fillId="2" borderId="10" xfId="0" applyNumberFormat="1" applyFont="1" applyFill="1" applyBorder="1" applyAlignment="1" applyProtection="1">
      <alignment horizontal="center"/>
    </xf>
    <xf numFmtId="164" fontId="12" fillId="2" borderId="50" xfId="0" applyNumberFormat="1" applyFont="1" applyFill="1" applyBorder="1" applyAlignment="1" applyProtection="1">
      <alignment horizontal="center"/>
    </xf>
    <xf numFmtId="2" fontId="12" fillId="2" borderId="2" xfId="0" applyNumberFormat="1" applyFont="1" applyFill="1" applyBorder="1" applyAlignment="1" applyProtection="1">
      <alignment horizontal="center"/>
    </xf>
    <xf numFmtId="2" fontId="13" fillId="2" borderId="51" xfId="0" applyNumberFormat="1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/>
    </xf>
    <xf numFmtId="4" fontId="13" fillId="2" borderId="51" xfId="0" applyNumberFormat="1" applyFont="1" applyFill="1" applyBorder="1" applyAlignment="1" applyProtection="1">
      <alignment horizontal="center" vertical="center" wrapText="1"/>
    </xf>
    <xf numFmtId="2" fontId="13" fillId="2" borderId="10" xfId="0" applyNumberFormat="1" applyFont="1" applyFill="1" applyBorder="1" applyAlignment="1" applyProtection="1">
      <alignment horizontal="center" vertical="center" wrapText="1"/>
    </xf>
    <xf numFmtId="166" fontId="12" fillId="2" borderId="50" xfId="0" applyNumberFormat="1" applyFont="1" applyFill="1" applyBorder="1" applyAlignment="1" applyProtection="1">
      <alignment horizontal="center"/>
    </xf>
    <xf numFmtId="164" fontId="12" fillId="2" borderId="46" xfId="0" applyNumberFormat="1" applyFont="1" applyFill="1" applyBorder="1" applyAlignment="1" applyProtection="1">
      <alignment horizontal="center"/>
    </xf>
    <xf numFmtId="164" fontId="12" fillId="2" borderId="42" xfId="0" applyNumberFormat="1" applyFont="1" applyFill="1" applyBorder="1" applyAlignment="1" applyProtection="1">
      <alignment horizontal="center"/>
    </xf>
    <xf numFmtId="164" fontId="12" fillId="2" borderId="52" xfId="0" applyNumberFormat="1" applyFont="1" applyFill="1" applyBorder="1" applyAlignment="1" applyProtection="1">
      <alignment horizontal="center"/>
    </xf>
    <xf numFmtId="164" fontId="12" fillId="2" borderId="53" xfId="0" applyNumberFormat="1" applyFont="1" applyFill="1" applyBorder="1" applyAlignment="1" applyProtection="1">
      <alignment horizontal="center"/>
    </xf>
    <xf numFmtId="2" fontId="12" fillId="2" borderId="42" xfId="0" applyNumberFormat="1" applyFont="1" applyFill="1" applyBorder="1" applyAlignment="1" applyProtection="1">
      <alignment horizontal="center"/>
    </xf>
    <xf numFmtId="2" fontId="13" fillId="2" borderId="54" xfId="0" applyNumberFormat="1" applyFont="1" applyFill="1" applyBorder="1" applyAlignment="1" applyProtection="1">
      <alignment horizontal="center" vertical="center" wrapText="1"/>
    </xf>
    <xf numFmtId="3" fontId="12" fillId="2" borderId="55" xfId="0" applyNumberFormat="1" applyFont="1" applyFill="1" applyBorder="1" applyAlignment="1" applyProtection="1">
      <alignment horizontal="center"/>
    </xf>
    <xf numFmtId="4" fontId="13" fillId="2" borderId="54" xfId="0" applyNumberFormat="1" applyFont="1" applyFill="1" applyBorder="1" applyAlignment="1" applyProtection="1">
      <alignment horizontal="center" vertical="center" wrapText="1"/>
    </xf>
    <xf numFmtId="2" fontId="13" fillId="2" borderId="52" xfId="0" applyNumberFormat="1" applyFont="1" applyFill="1" applyBorder="1" applyAlignment="1" applyProtection="1">
      <alignment horizontal="center" vertical="center" wrapText="1"/>
    </xf>
    <xf numFmtId="166" fontId="12" fillId="2" borderId="53" xfId="0" applyNumberFormat="1" applyFont="1" applyFill="1" applyBorder="1" applyAlignment="1" applyProtection="1">
      <alignment horizontal="center"/>
    </xf>
    <xf numFmtId="164" fontId="12" fillId="2" borderId="24" xfId="0" applyNumberFormat="1" applyFont="1" applyFill="1" applyBorder="1" applyAlignment="1" applyProtection="1">
      <alignment horizontal="center"/>
    </xf>
    <xf numFmtId="164" fontId="12" fillId="2" borderId="19" xfId="0" applyNumberFormat="1" applyFont="1" applyFill="1" applyBorder="1" applyAlignment="1" applyProtection="1">
      <alignment horizontal="center"/>
    </xf>
    <xf numFmtId="164" fontId="12" fillId="2" borderId="20" xfId="0" applyNumberFormat="1" applyFont="1" applyFill="1" applyBorder="1" applyAlignment="1" applyProtection="1">
      <alignment horizontal="center"/>
    </xf>
    <xf numFmtId="164" fontId="12" fillId="2" borderId="22" xfId="0" applyNumberFormat="1" applyFont="1" applyFill="1" applyBorder="1" applyAlignment="1" applyProtection="1">
      <alignment horizontal="center"/>
    </xf>
    <xf numFmtId="2" fontId="12" fillId="2" borderId="19" xfId="0" applyNumberFormat="1" applyFont="1" applyFill="1" applyBorder="1" applyAlignment="1" applyProtection="1">
      <alignment horizontal="center"/>
    </xf>
    <xf numFmtId="3" fontId="12" fillId="2" borderId="18" xfId="0" applyNumberFormat="1" applyFont="1" applyFill="1" applyBorder="1" applyAlignment="1" applyProtection="1">
      <alignment horizontal="center"/>
    </xf>
    <xf numFmtId="166" fontId="12" fillId="2" borderId="22" xfId="0" applyNumberFormat="1" applyFont="1" applyFill="1" applyBorder="1" applyAlignment="1" applyProtection="1">
      <alignment horizontal="center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right" vertical="center" wrapText="1"/>
      <protection locked="0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E11" zoomScale="90" zoomScaleNormal="100" zoomScaleSheetLayoutView="90" workbookViewId="0">
      <selection activeCell="Q47" sqref="Q47"/>
    </sheetView>
  </sheetViews>
  <sheetFormatPr defaultRowHeight="15" x14ac:dyDescent="0.25"/>
  <cols>
    <col min="1" max="1" width="4.85546875" style="1" customWidth="1"/>
    <col min="2" max="2" width="8.5703125" style="1" customWidth="1"/>
    <col min="3" max="3" width="8" style="1" customWidth="1"/>
    <col min="4" max="4" width="7.28515625" style="1" customWidth="1"/>
    <col min="5" max="5" width="7" style="1" customWidth="1"/>
    <col min="6" max="6" width="7.5703125" style="1" customWidth="1"/>
    <col min="7" max="7" width="8.5703125" style="1" customWidth="1"/>
    <col min="8" max="8" width="7" style="1" customWidth="1"/>
    <col min="9" max="9" width="7.28515625" style="1" customWidth="1"/>
    <col min="10" max="11" width="7.42578125" style="1" customWidth="1"/>
    <col min="12" max="12" width="7" style="1" customWidth="1"/>
    <col min="13" max="13" width="6.7109375" style="1" customWidth="1"/>
    <col min="14" max="14" width="6.140625" style="1" customWidth="1"/>
    <col min="15" max="15" width="7.7109375" style="1" customWidth="1"/>
    <col min="16" max="16" width="8.7109375" style="1" customWidth="1"/>
    <col min="17" max="17" width="8" style="1" customWidth="1"/>
    <col min="18" max="19" width="6.140625" style="1" customWidth="1"/>
    <col min="20" max="20" width="9" style="1" customWidth="1"/>
    <col min="21" max="21" width="6.7109375" style="1" customWidth="1"/>
    <col min="22" max="22" width="12.28515625" style="1" customWidth="1"/>
    <col min="23" max="23" width="6.140625" style="1" customWidth="1"/>
    <col min="24" max="24" width="6.5703125" style="1" customWidth="1"/>
    <col min="25" max="25" width="4.28515625" style="1" customWidth="1"/>
    <col min="26" max="26" width="8.42578125" style="1" customWidth="1"/>
    <col min="27" max="27" width="9.42578125" style="1" customWidth="1"/>
    <col min="28" max="28" width="9.140625" style="1" customWidth="1"/>
    <col min="29" max="29" width="10" style="1" customWidth="1"/>
    <col min="30" max="30" width="0.7109375" style="1" customWidth="1"/>
    <col min="31" max="31" width="7.5703125" style="1" hidden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13</v>
      </c>
      <c r="B1" s="2"/>
      <c r="C1" s="2"/>
      <c r="D1" s="2"/>
      <c r="M1" s="119" t="s">
        <v>57</v>
      </c>
    </row>
    <row r="2" spans="1:34" x14ac:dyDescent="0.25">
      <c r="A2" s="10" t="s">
        <v>38</v>
      </c>
      <c r="B2" s="2"/>
      <c r="C2" s="11"/>
      <c r="D2" s="2"/>
      <c r="F2" s="2"/>
      <c r="G2" s="2"/>
      <c r="H2" s="2"/>
      <c r="I2" s="2"/>
      <c r="J2" s="2"/>
      <c r="K2" s="112" t="s">
        <v>53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2"/>
      <c r="X2" s="12"/>
      <c r="Y2" s="2" t="s">
        <v>50</v>
      </c>
    </row>
    <row r="3" spans="1:34" ht="13.5" customHeight="1" x14ac:dyDescent="0.25">
      <c r="A3" s="10" t="s">
        <v>39</v>
      </c>
      <c r="C3" s="3"/>
      <c r="F3" s="2"/>
      <c r="G3" s="2"/>
      <c r="H3" s="2"/>
      <c r="I3" s="2"/>
      <c r="J3" s="2"/>
      <c r="K3" s="114" t="s">
        <v>54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Z3" s="12"/>
      <c r="AA3" s="12"/>
      <c r="AB3" s="12"/>
      <c r="AC3" s="12"/>
    </row>
    <row r="4" spans="1:34" x14ac:dyDescent="0.25">
      <c r="A4" s="9" t="s">
        <v>14</v>
      </c>
      <c r="G4" s="2"/>
      <c r="H4" s="2"/>
      <c r="I4" s="2"/>
      <c r="K4" s="112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3" t="s">
        <v>55</v>
      </c>
      <c r="X4" s="12"/>
      <c r="Y4" s="12"/>
      <c r="Z4" s="12"/>
      <c r="AC4" s="12"/>
    </row>
    <row r="5" spans="1:34" x14ac:dyDescent="0.25">
      <c r="A5" s="9" t="s">
        <v>40</v>
      </c>
      <c r="F5" s="2"/>
      <c r="G5" s="2"/>
      <c r="H5" s="2"/>
      <c r="K5" s="3"/>
      <c r="L5" s="12"/>
      <c r="M5" s="12"/>
      <c r="N5" s="12"/>
      <c r="Q5" s="12"/>
      <c r="R5" s="12"/>
      <c r="S5" s="12"/>
      <c r="V5" s="12"/>
      <c r="W5" s="3"/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162" t="s">
        <v>0</v>
      </c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124" t="s">
        <v>23</v>
      </c>
      <c r="O7" s="154"/>
      <c r="P7" s="154"/>
      <c r="Q7" s="154"/>
      <c r="R7" s="154"/>
      <c r="S7" s="154"/>
      <c r="T7" s="154"/>
      <c r="U7" s="154"/>
      <c r="V7" s="154"/>
      <c r="W7" s="155"/>
      <c r="X7" s="169" t="s">
        <v>18</v>
      </c>
      <c r="Y7" s="167" t="s">
        <v>2</v>
      </c>
      <c r="Z7" s="165" t="s">
        <v>10</v>
      </c>
      <c r="AA7" s="165" t="s">
        <v>11</v>
      </c>
      <c r="AB7" s="134" t="s">
        <v>12</v>
      </c>
      <c r="AC7" s="162" t="s">
        <v>51</v>
      </c>
    </row>
    <row r="8" spans="1:34" ht="16.5" customHeight="1" thickBot="1" x14ac:dyDescent="0.3">
      <c r="A8" s="164"/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140" t="s">
        <v>19</v>
      </c>
      <c r="O8" s="17" t="s">
        <v>21</v>
      </c>
      <c r="P8" s="17"/>
      <c r="Q8" s="17"/>
      <c r="R8" s="17"/>
      <c r="S8" s="17"/>
      <c r="T8" s="17"/>
      <c r="U8" s="17"/>
      <c r="V8" s="17" t="s">
        <v>22</v>
      </c>
      <c r="W8" s="23"/>
      <c r="X8" s="170"/>
      <c r="Y8" s="168"/>
      <c r="Z8" s="166"/>
      <c r="AA8" s="166"/>
      <c r="AB8" s="135"/>
      <c r="AC8" s="163"/>
    </row>
    <row r="9" spans="1:34" ht="15" customHeight="1" x14ac:dyDescent="0.25">
      <c r="A9" s="164"/>
      <c r="B9" s="136" t="s">
        <v>26</v>
      </c>
      <c r="C9" s="138" t="s">
        <v>27</v>
      </c>
      <c r="D9" s="138" t="s">
        <v>28</v>
      </c>
      <c r="E9" s="138" t="s">
        <v>33</v>
      </c>
      <c r="F9" s="138" t="s">
        <v>34</v>
      </c>
      <c r="G9" s="138" t="s">
        <v>31</v>
      </c>
      <c r="H9" s="138" t="s">
        <v>35</v>
      </c>
      <c r="I9" s="138" t="s">
        <v>32</v>
      </c>
      <c r="J9" s="138" t="s">
        <v>30</v>
      </c>
      <c r="K9" s="138" t="s">
        <v>29</v>
      </c>
      <c r="L9" s="138" t="s">
        <v>36</v>
      </c>
      <c r="M9" s="122" t="s">
        <v>37</v>
      </c>
      <c r="N9" s="141"/>
      <c r="O9" s="130" t="s">
        <v>24</v>
      </c>
      <c r="P9" s="132" t="s">
        <v>4</v>
      </c>
      <c r="Q9" s="134" t="s">
        <v>5</v>
      </c>
      <c r="R9" s="136" t="s">
        <v>25</v>
      </c>
      <c r="S9" s="138" t="s">
        <v>6</v>
      </c>
      <c r="T9" s="122" t="s">
        <v>7</v>
      </c>
      <c r="U9" s="143" t="s">
        <v>20</v>
      </c>
      <c r="V9" s="138" t="s">
        <v>8</v>
      </c>
      <c r="W9" s="122" t="s">
        <v>9</v>
      </c>
      <c r="X9" s="170"/>
      <c r="Y9" s="168"/>
      <c r="Z9" s="166"/>
      <c r="AA9" s="166"/>
      <c r="AB9" s="135"/>
      <c r="AC9" s="163"/>
    </row>
    <row r="10" spans="1:34" ht="92.25" customHeight="1" thickBot="1" x14ac:dyDescent="0.3">
      <c r="A10" s="164"/>
      <c r="B10" s="137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23"/>
      <c r="N10" s="142"/>
      <c r="O10" s="131"/>
      <c r="P10" s="133"/>
      <c r="Q10" s="135"/>
      <c r="R10" s="137"/>
      <c r="S10" s="139"/>
      <c r="T10" s="123"/>
      <c r="U10" s="144"/>
      <c r="V10" s="139"/>
      <c r="W10" s="123"/>
      <c r="X10" s="170"/>
      <c r="Y10" s="168"/>
      <c r="Z10" s="166"/>
      <c r="AA10" s="166"/>
      <c r="AB10" s="135"/>
      <c r="AC10" s="163"/>
    </row>
    <row r="11" spans="1:34" ht="15.75" thickBot="1" x14ac:dyDescent="0.3">
      <c r="A11" s="24">
        <v>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2"/>
      <c r="O11" s="43">
        <v>8133</v>
      </c>
      <c r="P11" s="44">
        <v>34.049999999999997</v>
      </c>
      <c r="Q11" s="45">
        <f t="shared" ref="Q11:Q40" si="0">P11/3.6</f>
        <v>9.4583333333333321</v>
      </c>
      <c r="R11" s="46">
        <v>9017</v>
      </c>
      <c r="S11" s="47">
        <v>37.35</v>
      </c>
      <c r="T11" s="48">
        <f t="shared" ref="T11:T40" si="1">S11/3.6</f>
        <v>10.375</v>
      </c>
      <c r="U11" s="46"/>
      <c r="V11" s="47"/>
      <c r="W11" s="49">
        <f t="shared" ref="W11:W40" si="2">V11/3.6</f>
        <v>0</v>
      </c>
      <c r="X11" s="50"/>
      <c r="Y11" s="51"/>
      <c r="Z11" s="52"/>
      <c r="AA11" s="52"/>
      <c r="AB11" s="53"/>
      <c r="AC11" s="29"/>
      <c r="AD11" s="13">
        <f>SUM(B11:M11)+$K$42+$N$42</f>
        <v>0</v>
      </c>
      <c r="AE11" s="14" t="str">
        <f>IF(AD11=100,"ОК"," ")</f>
        <v xml:space="preserve"> </v>
      </c>
      <c r="AF11" s="7"/>
      <c r="AG11" s="7"/>
      <c r="AH11" s="7"/>
    </row>
    <row r="12" spans="1:34" ht="15.75" thickBot="1" x14ac:dyDescent="0.3">
      <c r="A12" s="24">
        <v>2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7"/>
      <c r="O12" s="43">
        <v>8133</v>
      </c>
      <c r="P12" s="44">
        <v>34.049999999999997</v>
      </c>
      <c r="Q12" s="58">
        <f t="shared" si="0"/>
        <v>9.4583333333333321</v>
      </c>
      <c r="R12" s="46">
        <v>9017</v>
      </c>
      <c r="S12" s="47">
        <v>37.35</v>
      </c>
      <c r="T12" s="61">
        <f t="shared" si="1"/>
        <v>10.375</v>
      </c>
      <c r="U12" s="59"/>
      <c r="V12" s="60"/>
      <c r="W12" s="62">
        <f t="shared" si="2"/>
        <v>0</v>
      </c>
      <c r="X12" s="63"/>
      <c r="Y12" s="51"/>
      <c r="Z12" s="52"/>
      <c r="AA12" s="52"/>
      <c r="AB12" s="64"/>
      <c r="AC12" s="29"/>
      <c r="AD12" s="13">
        <f t="shared" ref="AD12:AD41" si="3">SUM(B12:M12)+$K$42+$N$42</f>
        <v>0</v>
      </c>
      <c r="AE12" s="14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4">
        <v>3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8"/>
      <c r="O13" s="43">
        <v>8133</v>
      </c>
      <c r="P13" s="44">
        <v>34.049999999999997</v>
      </c>
      <c r="Q13" s="58">
        <f t="shared" si="0"/>
        <v>9.4583333333333321</v>
      </c>
      <c r="R13" s="46">
        <v>9017</v>
      </c>
      <c r="S13" s="47">
        <v>37.35</v>
      </c>
      <c r="T13" s="61">
        <f t="shared" si="1"/>
        <v>10.375</v>
      </c>
      <c r="U13" s="71"/>
      <c r="V13" s="70"/>
      <c r="W13" s="62">
        <f t="shared" si="2"/>
        <v>0</v>
      </c>
      <c r="X13" s="72"/>
      <c r="Y13" s="51"/>
      <c r="Z13" s="52"/>
      <c r="AA13" s="52"/>
      <c r="AB13" s="64"/>
      <c r="AC13" s="29"/>
      <c r="AD13" s="13">
        <f t="shared" si="3"/>
        <v>0</v>
      </c>
      <c r="AE13" s="14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4">
        <v>4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6"/>
      <c r="O14" s="43">
        <v>8133</v>
      </c>
      <c r="P14" s="44">
        <v>34.049999999999997</v>
      </c>
      <c r="Q14" s="79">
        <f t="shared" si="0"/>
        <v>9.4583333333333321</v>
      </c>
      <c r="R14" s="46">
        <v>9017</v>
      </c>
      <c r="S14" s="47">
        <v>37.35</v>
      </c>
      <c r="T14" s="81">
        <f t="shared" si="1"/>
        <v>10.375</v>
      </c>
      <c r="U14" s="80"/>
      <c r="V14" s="78"/>
      <c r="W14" s="82">
        <f t="shared" si="2"/>
        <v>0</v>
      </c>
      <c r="X14" s="83"/>
      <c r="Y14" s="51"/>
      <c r="Z14" s="52"/>
      <c r="AA14" s="52"/>
      <c r="AB14" s="64"/>
      <c r="AC14" s="29"/>
      <c r="AD14" s="13">
        <f t="shared" si="3"/>
        <v>0</v>
      </c>
      <c r="AE14" s="14" t="str">
        <f t="shared" ref="AE14:AE41" si="4">IF(AD14=100,"ОК"," ")</f>
        <v xml:space="preserve"> </v>
      </c>
      <c r="AF14" s="7"/>
      <c r="AG14" s="7"/>
      <c r="AH14" s="7"/>
    </row>
    <row r="15" spans="1:34" ht="15.75" thickBot="1" x14ac:dyDescent="0.3">
      <c r="A15" s="24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43">
        <v>8133</v>
      </c>
      <c r="P15" s="44">
        <v>34.049999999999997</v>
      </c>
      <c r="Q15" s="89">
        <f>P15/3.6</f>
        <v>9.4583333333333321</v>
      </c>
      <c r="R15" s="46">
        <v>9017</v>
      </c>
      <c r="S15" s="47">
        <v>37.35</v>
      </c>
      <c r="T15" s="91">
        <f>S15/3.6</f>
        <v>10.375</v>
      </c>
      <c r="U15" s="90"/>
      <c r="V15" s="88"/>
      <c r="W15" s="92">
        <v>0</v>
      </c>
      <c r="X15" s="93"/>
      <c r="Y15" s="51"/>
      <c r="Z15" s="52"/>
      <c r="AA15" s="52"/>
      <c r="AB15" s="64"/>
      <c r="AC15" s="29"/>
      <c r="AD15" s="13">
        <f t="shared" si="3"/>
        <v>0</v>
      </c>
      <c r="AE15" s="14" t="str">
        <f t="shared" si="4"/>
        <v xml:space="preserve"> </v>
      </c>
      <c r="AF15" s="7"/>
      <c r="AG15" s="7"/>
      <c r="AH15" s="7"/>
    </row>
    <row r="16" spans="1:34" ht="15.75" thickBot="1" x14ac:dyDescent="0.3">
      <c r="A16" s="24">
        <v>6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97"/>
      <c r="O16" s="43">
        <v>8133</v>
      </c>
      <c r="P16" s="44">
        <v>34.049999999999997</v>
      </c>
      <c r="Q16" s="99">
        <f>P16/3.6</f>
        <v>9.4583333333333321</v>
      </c>
      <c r="R16" s="46">
        <v>9017</v>
      </c>
      <c r="S16" s="47">
        <v>37.35</v>
      </c>
      <c r="T16" s="101">
        <f>S16/3.6</f>
        <v>10.375</v>
      </c>
      <c r="U16" s="100"/>
      <c r="V16" s="98"/>
      <c r="W16" s="102">
        <v>0</v>
      </c>
      <c r="X16" s="103"/>
      <c r="Y16" s="51"/>
      <c r="Z16" s="115"/>
      <c r="AA16" s="115"/>
      <c r="AB16" s="115"/>
      <c r="AC16" s="115"/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4">
        <v>7</v>
      </c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7"/>
      <c r="O17" s="43">
        <v>8133</v>
      </c>
      <c r="P17" s="44">
        <v>34.049999999999997</v>
      </c>
      <c r="Q17" s="45">
        <f t="shared" si="0"/>
        <v>9.4583333333333321</v>
      </c>
      <c r="R17" s="46">
        <v>9017</v>
      </c>
      <c r="S17" s="47">
        <v>37.35</v>
      </c>
      <c r="T17" s="48">
        <f t="shared" si="1"/>
        <v>10.375</v>
      </c>
      <c r="U17" s="109"/>
      <c r="V17" s="108"/>
      <c r="W17" s="49">
        <f t="shared" si="2"/>
        <v>0</v>
      </c>
      <c r="X17" s="110"/>
      <c r="Y17" s="51"/>
      <c r="Z17" s="52"/>
      <c r="AA17" s="52"/>
      <c r="AB17" s="64"/>
      <c r="AC17" s="29"/>
      <c r="AD17" s="13">
        <f t="shared" si="3"/>
        <v>0</v>
      </c>
      <c r="AE17" s="14" t="str">
        <f t="shared" si="4"/>
        <v xml:space="preserve"> </v>
      </c>
      <c r="AF17" s="7"/>
      <c r="AG17" s="7"/>
      <c r="AH17" s="7"/>
    </row>
    <row r="18" spans="1:34" x14ac:dyDescent="0.25">
      <c r="A18" s="24">
        <v>8</v>
      </c>
      <c r="B18" s="54">
        <v>96.696100000000001</v>
      </c>
      <c r="C18" s="55">
        <v>1.7286999999999999</v>
      </c>
      <c r="D18" s="55">
        <v>0.52359999999999995</v>
      </c>
      <c r="E18" s="55">
        <v>8.1500000000000003E-2</v>
      </c>
      <c r="F18" s="55">
        <v>8.0799999999999997E-2</v>
      </c>
      <c r="G18" s="55">
        <v>4.1999999999999997E-3</v>
      </c>
      <c r="H18" s="55">
        <v>1.5800000000000002E-2</v>
      </c>
      <c r="I18" s="55">
        <v>1.0699999999999999E-2</v>
      </c>
      <c r="J18" s="55">
        <v>2.8999999999999998E-3</v>
      </c>
      <c r="K18" s="55">
        <v>7.9000000000000008E-3</v>
      </c>
      <c r="L18" s="55">
        <v>0.70330000000000004</v>
      </c>
      <c r="M18" s="56">
        <v>0.14449999999999999</v>
      </c>
      <c r="N18" s="57">
        <v>0.69340000000000002</v>
      </c>
      <c r="O18" s="111">
        <v>8127</v>
      </c>
      <c r="P18" s="60">
        <v>34.03</v>
      </c>
      <c r="Q18" s="58">
        <f t="shared" si="0"/>
        <v>9.4527777777777775</v>
      </c>
      <c r="R18" s="59">
        <v>9011</v>
      </c>
      <c r="S18" s="70">
        <v>37.729999999999997</v>
      </c>
      <c r="T18" s="61">
        <f t="shared" si="1"/>
        <v>10.480555555555554</v>
      </c>
      <c r="U18" s="59">
        <v>11876</v>
      </c>
      <c r="V18" s="60">
        <v>49.72</v>
      </c>
      <c r="W18" s="62">
        <f t="shared" si="2"/>
        <v>13.81111111111111</v>
      </c>
      <c r="X18" s="72"/>
      <c r="Y18" s="51"/>
      <c r="Z18" s="115"/>
      <c r="AA18" s="115"/>
      <c r="AB18" s="115"/>
      <c r="AC18" s="29"/>
      <c r="AD18" s="13">
        <f t="shared" si="3"/>
        <v>100</v>
      </c>
      <c r="AE18" s="14" t="str">
        <f t="shared" si="4"/>
        <v>ОК</v>
      </c>
      <c r="AF18" s="7"/>
      <c r="AG18" s="7"/>
      <c r="AH18" s="7"/>
    </row>
    <row r="19" spans="1:34" x14ac:dyDescent="0.25">
      <c r="A19" s="24">
        <v>9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7"/>
      <c r="O19" s="111">
        <v>8127</v>
      </c>
      <c r="P19" s="60">
        <v>34.03</v>
      </c>
      <c r="Q19" s="58">
        <f t="shared" si="0"/>
        <v>9.4527777777777775</v>
      </c>
      <c r="R19" s="59">
        <v>9011</v>
      </c>
      <c r="S19" s="70">
        <v>37.729999999999997</v>
      </c>
      <c r="T19" s="61">
        <f t="shared" si="1"/>
        <v>10.480555555555554</v>
      </c>
      <c r="U19" s="59"/>
      <c r="V19" s="60"/>
      <c r="W19" s="62">
        <f t="shared" si="2"/>
        <v>0</v>
      </c>
      <c r="X19" s="72"/>
      <c r="Y19" s="51"/>
      <c r="Z19" s="52"/>
      <c r="AA19" s="52"/>
      <c r="AB19" s="64"/>
      <c r="AC19" s="29"/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4">
        <v>10</v>
      </c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68"/>
      <c r="O20" s="111">
        <v>8127</v>
      </c>
      <c r="P20" s="60">
        <v>34.03</v>
      </c>
      <c r="Q20" s="58">
        <f t="shared" si="0"/>
        <v>9.4527777777777775</v>
      </c>
      <c r="R20" s="59">
        <v>9011</v>
      </c>
      <c r="S20" s="70">
        <v>37.729999999999997</v>
      </c>
      <c r="T20" s="61">
        <f t="shared" si="1"/>
        <v>10.480555555555554</v>
      </c>
      <c r="U20" s="71"/>
      <c r="V20" s="70"/>
      <c r="W20" s="62">
        <f t="shared" si="2"/>
        <v>0</v>
      </c>
      <c r="X20" s="72"/>
      <c r="Y20" s="51"/>
      <c r="Z20" s="52"/>
      <c r="AA20" s="52"/>
      <c r="AB20" s="64"/>
      <c r="AC20" s="29"/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ht="15.75" thickBot="1" x14ac:dyDescent="0.3">
      <c r="A21" s="24">
        <v>11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76"/>
      <c r="O21" s="111">
        <v>8127</v>
      </c>
      <c r="P21" s="60">
        <v>34.03</v>
      </c>
      <c r="Q21" s="79">
        <f t="shared" si="0"/>
        <v>9.4527777777777775</v>
      </c>
      <c r="R21" s="59">
        <v>9011</v>
      </c>
      <c r="S21" s="70">
        <v>37.729999999999997</v>
      </c>
      <c r="T21" s="81">
        <f t="shared" si="1"/>
        <v>10.480555555555554</v>
      </c>
      <c r="U21" s="80"/>
      <c r="V21" s="78"/>
      <c r="W21" s="82">
        <f t="shared" si="2"/>
        <v>0</v>
      </c>
      <c r="X21" s="83"/>
      <c r="Y21" s="51"/>
      <c r="Z21" s="52"/>
      <c r="AA21" s="52"/>
      <c r="AB21" s="64"/>
      <c r="AC21" s="29"/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4">
        <v>12</v>
      </c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  <c r="O22" s="111">
        <v>8127</v>
      </c>
      <c r="P22" s="60">
        <v>34.03</v>
      </c>
      <c r="Q22" s="89">
        <f>P22/3.6</f>
        <v>9.4527777777777775</v>
      </c>
      <c r="R22" s="59">
        <v>9011</v>
      </c>
      <c r="S22" s="70">
        <v>37.729999999999997</v>
      </c>
      <c r="T22" s="91">
        <f>S22/3.6</f>
        <v>10.480555555555554</v>
      </c>
      <c r="U22" s="90"/>
      <c r="V22" s="88"/>
      <c r="W22" s="92">
        <v>0</v>
      </c>
      <c r="X22" s="93"/>
      <c r="Y22" s="51"/>
      <c r="Z22" s="52"/>
      <c r="AA22" s="52"/>
      <c r="AB22" s="64"/>
      <c r="AC22" s="29"/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ht="15.75" thickBot="1" x14ac:dyDescent="0.3">
      <c r="A23" s="24">
        <v>13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N23" s="97"/>
      <c r="O23" s="111">
        <v>8127</v>
      </c>
      <c r="P23" s="60">
        <v>34.03</v>
      </c>
      <c r="Q23" s="99">
        <f>P23/3.6</f>
        <v>9.4527777777777775</v>
      </c>
      <c r="R23" s="59">
        <v>9011</v>
      </c>
      <c r="S23" s="70">
        <v>37.729999999999997</v>
      </c>
      <c r="T23" s="101">
        <f>S23/3.6</f>
        <v>10.480555555555554</v>
      </c>
      <c r="U23" s="100"/>
      <c r="V23" s="98"/>
      <c r="W23" s="102">
        <v>0</v>
      </c>
      <c r="X23" s="103"/>
      <c r="Y23" s="51"/>
      <c r="Z23" s="52"/>
      <c r="AA23" s="52"/>
      <c r="AB23" s="64"/>
      <c r="AC23" s="29"/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4">
        <v>14</v>
      </c>
      <c r="B24" s="104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7"/>
      <c r="O24" s="111">
        <v>8127</v>
      </c>
      <c r="P24" s="60">
        <v>34.03</v>
      </c>
      <c r="Q24" s="45">
        <f t="shared" si="0"/>
        <v>9.4527777777777775</v>
      </c>
      <c r="R24" s="59">
        <v>9011</v>
      </c>
      <c r="S24" s="70">
        <v>37.729999999999997</v>
      </c>
      <c r="T24" s="48">
        <f t="shared" si="1"/>
        <v>10.480555555555554</v>
      </c>
      <c r="U24" s="109"/>
      <c r="V24" s="108"/>
      <c r="W24" s="49">
        <f t="shared" si="2"/>
        <v>0</v>
      </c>
      <c r="X24" s="110"/>
      <c r="Y24" s="51"/>
      <c r="Z24" s="52"/>
      <c r="AA24" s="52"/>
      <c r="AB24" s="64"/>
      <c r="AC24" s="29"/>
      <c r="AD24" s="13">
        <f t="shared" si="3"/>
        <v>0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4">
        <v>15</v>
      </c>
      <c r="B25" s="65">
        <v>96.552999999999997</v>
      </c>
      <c r="C25" s="66">
        <v>1.8341000000000001</v>
      </c>
      <c r="D25" s="66">
        <v>0.55449999999999999</v>
      </c>
      <c r="E25" s="66">
        <v>8.7400000000000005E-2</v>
      </c>
      <c r="F25" s="66">
        <v>8.4199999999999997E-2</v>
      </c>
      <c r="G25" s="66">
        <v>1.1999999999999999E-3</v>
      </c>
      <c r="H25" s="66">
        <v>1.6299999999999999E-2</v>
      </c>
      <c r="I25" s="66">
        <v>1.11E-2</v>
      </c>
      <c r="J25" s="66">
        <v>0.01</v>
      </c>
      <c r="K25" s="66">
        <v>5.5999999999999999E-3</v>
      </c>
      <c r="L25" s="66">
        <v>0.70440000000000003</v>
      </c>
      <c r="M25" s="67">
        <v>0.1384</v>
      </c>
      <c r="N25" s="68">
        <v>0.6946</v>
      </c>
      <c r="O25" s="69">
        <v>8142</v>
      </c>
      <c r="P25" s="70">
        <v>34.090000000000003</v>
      </c>
      <c r="Q25" s="58">
        <f t="shared" si="0"/>
        <v>9.469444444444445</v>
      </c>
      <c r="R25" s="71">
        <v>9031</v>
      </c>
      <c r="S25" s="70">
        <v>37.81</v>
      </c>
      <c r="T25" s="61">
        <f t="shared" si="1"/>
        <v>10.502777777777778</v>
      </c>
      <c r="U25" s="71">
        <v>11892</v>
      </c>
      <c r="V25" s="70">
        <v>49.79</v>
      </c>
      <c r="W25" s="62">
        <f t="shared" si="2"/>
        <v>13.830555555555556</v>
      </c>
      <c r="X25" s="72">
        <v>-24.2</v>
      </c>
      <c r="Y25" s="51"/>
      <c r="Z25" s="115" t="s">
        <v>52</v>
      </c>
      <c r="AA25" s="115" t="s">
        <v>52</v>
      </c>
      <c r="AB25" s="115" t="s">
        <v>52</v>
      </c>
      <c r="AC25" s="29"/>
      <c r="AD25" s="13">
        <f t="shared" si="3"/>
        <v>100.00020000000002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4">
        <v>16</v>
      </c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7"/>
      <c r="N26" s="68"/>
      <c r="O26" s="69">
        <v>8142</v>
      </c>
      <c r="P26" s="70">
        <v>34.090000000000003</v>
      </c>
      <c r="Q26" s="58">
        <f t="shared" si="0"/>
        <v>9.469444444444445</v>
      </c>
      <c r="R26" s="71">
        <v>9031</v>
      </c>
      <c r="S26" s="70">
        <v>37.81</v>
      </c>
      <c r="T26" s="61">
        <f t="shared" si="1"/>
        <v>10.502777777777778</v>
      </c>
      <c r="U26" s="71"/>
      <c r="V26" s="70"/>
      <c r="W26" s="62">
        <f t="shared" si="2"/>
        <v>0</v>
      </c>
      <c r="X26" s="72"/>
      <c r="Y26" s="51"/>
      <c r="Z26" s="52"/>
      <c r="AA26" s="52"/>
      <c r="AB26" s="64"/>
      <c r="AC26" s="29"/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4">
        <v>17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8"/>
      <c r="O27" s="69">
        <v>8142</v>
      </c>
      <c r="P27" s="70">
        <v>34.090000000000003</v>
      </c>
      <c r="Q27" s="58">
        <f t="shared" si="0"/>
        <v>9.469444444444445</v>
      </c>
      <c r="R27" s="71">
        <v>9031</v>
      </c>
      <c r="S27" s="70">
        <v>37.81</v>
      </c>
      <c r="T27" s="61">
        <f t="shared" si="1"/>
        <v>10.502777777777778</v>
      </c>
      <c r="U27" s="71"/>
      <c r="V27" s="70"/>
      <c r="W27" s="62">
        <f t="shared" si="2"/>
        <v>0</v>
      </c>
      <c r="X27" s="72"/>
      <c r="Y27" s="51"/>
      <c r="Z27" s="52"/>
      <c r="AA27" s="52"/>
      <c r="AB27" s="64"/>
      <c r="AC27" s="29"/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ht="15.75" thickBot="1" x14ac:dyDescent="0.3">
      <c r="A28" s="24">
        <v>18</v>
      </c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76"/>
      <c r="O28" s="69">
        <v>8142</v>
      </c>
      <c r="P28" s="70">
        <v>34.090000000000003</v>
      </c>
      <c r="Q28" s="79">
        <f t="shared" si="0"/>
        <v>9.469444444444445</v>
      </c>
      <c r="R28" s="71">
        <v>9031</v>
      </c>
      <c r="S28" s="70">
        <v>37.81</v>
      </c>
      <c r="T28" s="81">
        <f t="shared" si="1"/>
        <v>10.502777777777778</v>
      </c>
      <c r="U28" s="80"/>
      <c r="V28" s="78"/>
      <c r="W28" s="82">
        <f t="shared" si="2"/>
        <v>0</v>
      </c>
      <c r="X28" s="83"/>
      <c r="Y28" s="51"/>
      <c r="Z28" s="52"/>
      <c r="AA28" s="52"/>
      <c r="AB28" s="64"/>
      <c r="AC28" s="29"/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ht="15.75" thickBot="1" x14ac:dyDescent="0.3">
      <c r="A29" s="24">
        <v>19</v>
      </c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N29" s="76"/>
      <c r="O29" s="69">
        <v>8142</v>
      </c>
      <c r="P29" s="70">
        <v>34.090000000000003</v>
      </c>
      <c r="Q29" s="79">
        <f t="shared" si="0"/>
        <v>9.469444444444445</v>
      </c>
      <c r="R29" s="71">
        <v>9031</v>
      </c>
      <c r="S29" s="70">
        <v>37.81</v>
      </c>
      <c r="T29" s="81">
        <f t="shared" si="1"/>
        <v>10.502777777777778</v>
      </c>
      <c r="U29" s="80"/>
      <c r="V29" s="78"/>
      <c r="W29" s="82">
        <v>0</v>
      </c>
      <c r="X29" s="83"/>
      <c r="Y29" s="51"/>
      <c r="Z29" s="52"/>
      <c r="AA29" s="52"/>
      <c r="AB29" s="64"/>
      <c r="AC29" s="29"/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ht="15.75" thickBot="1" x14ac:dyDescent="0.3">
      <c r="A30" s="24">
        <v>20</v>
      </c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  <c r="N30" s="76"/>
      <c r="O30" s="69">
        <v>8142</v>
      </c>
      <c r="P30" s="70">
        <v>34.090000000000003</v>
      </c>
      <c r="Q30" s="79">
        <f t="shared" si="0"/>
        <v>9.469444444444445</v>
      </c>
      <c r="R30" s="71">
        <v>9031</v>
      </c>
      <c r="S30" s="70">
        <v>37.81</v>
      </c>
      <c r="T30" s="81">
        <f t="shared" si="1"/>
        <v>10.502777777777778</v>
      </c>
      <c r="U30" s="80"/>
      <c r="V30" s="78"/>
      <c r="W30" s="82">
        <v>0</v>
      </c>
      <c r="X30" s="83"/>
      <c r="Y30" s="51"/>
      <c r="Z30" s="52"/>
      <c r="AA30" s="52"/>
      <c r="AB30" s="64"/>
      <c r="AC30" s="29"/>
      <c r="AD30" s="13">
        <f t="shared" si="3"/>
        <v>0</v>
      </c>
      <c r="AE30" s="14" t="str">
        <f t="shared" ref="AE30" si="5">IF(AD30=100,"ОК"," ")</f>
        <v xml:space="preserve"> </v>
      </c>
      <c r="AF30" s="7"/>
      <c r="AG30" s="7"/>
      <c r="AH30" s="7"/>
    </row>
    <row r="31" spans="1:34" ht="15.75" thickBot="1" x14ac:dyDescent="0.3">
      <c r="A31" s="24">
        <v>21</v>
      </c>
      <c r="B31" s="104">
        <v>96.414500000000004</v>
      </c>
      <c r="C31" s="105">
        <v>1.9058999999999999</v>
      </c>
      <c r="D31" s="105">
        <v>0.58709999999999996</v>
      </c>
      <c r="E31" s="105">
        <v>9.2999999999999999E-2</v>
      </c>
      <c r="F31" s="105">
        <v>8.9399999999999993E-2</v>
      </c>
      <c r="G31" s="105">
        <v>1.2999999999999999E-3</v>
      </c>
      <c r="H31" s="105">
        <v>1.7899999999999999E-2</v>
      </c>
      <c r="I31" s="105">
        <v>1.17E-2</v>
      </c>
      <c r="J31" s="105">
        <v>1.0699999999999999E-2</v>
      </c>
      <c r="K31" s="105">
        <v>9.7999999999999997E-3</v>
      </c>
      <c r="L31" s="105">
        <v>0.71530000000000005</v>
      </c>
      <c r="M31" s="106">
        <v>0.14360000000000001</v>
      </c>
      <c r="N31" s="107">
        <v>0.69579999999999997</v>
      </c>
      <c r="O31" s="77">
        <v>8152</v>
      </c>
      <c r="P31" s="108">
        <v>34.130000000000003</v>
      </c>
      <c r="Q31" s="45">
        <f t="shared" si="0"/>
        <v>9.4805555555555561</v>
      </c>
      <c r="R31" s="109">
        <v>9041</v>
      </c>
      <c r="S31" s="108">
        <v>37.85</v>
      </c>
      <c r="T31" s="48">
        <f t="shared" si="1"/>
        <v>10.513888888888889</v>
      </c>
      <c r="U31" s="109">
        <v>11895</v>
      </c>
      <c r="V31" s="108">
        <v>49.8</v>
      </c>
      <c r="W31" s="49">
        <f t="shared" si="2"/>
        <v>13.833333333333332</v>
      </c>
      <c r="X31" s="110"/>
      <c r="Y31" s="51"/>
      <c r="Z31" s="52"/>
      <c r="AA31" s="52"/>
      <c r="AB31" s="64"/>
      <c r="AC31" s="29"/>
      <c r="AD31" s="13">
        <f t="shared" si="3"/>
        <v>100.00020000000002</v>
      </c>
      <c r="AE31" s="14" t="str">
        <f t="shared" si="4"/>
        <v xml:space="preserve"> </v>
      </c>
      <c r="AF31" s="7"/>
      <c r="AG31" s="7"/>
      <c r="AH31" s="7"/>
    </row>
    <row r="32" spans="1:34" ht="15.75" thickBot="1" x14ac:dyDescent="0.3">
      <c r="A32" s="24">
        <v>22</v>
      </c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8"/>
      <c r="O32" s="77">
        <v>8152</v>
      </c>
      <c r="P32" s="108">
        <v>34.130000000000003</v>
      </c>
      <c r="Q32" s="58">
        <f t="shared" si="0"/>
        <v>9.4805555555555561</v>
      </c>
      <c r="R32" s="109">
        <v>9041</v>
      </c>
      <c r="S32" s="108">
        <v>37.85</v>
      </c>
      <c r="T32" s="61">
        <f t="shared" si="1"/>
        <v>10.513888888888889</v>
      </c>
      <c r="U32" s="71"/>
      <c r="V32" s="70"/>
      <c r="W32" s="62">
        <f t="shared" si="2"/>
        <v>0</v>
      </c>
      <c r="X32" s="72"/>
      <c r="Y32" s="51"/>
      <c r="Z32" s="52"/>
      <c r="AA32" s="52"/>
      <c r="AB32" s="64"/>
      <c r="AC32" s="29"/>
      <c r="AD32" s="13">
        <f t="shared" si="3"/>
        <v>0</v>
      </c>
      <c r="AE32" s="14" t="str">
        <f t="shared" si="4"/>
        <v xml:space="preserve"> </v>
      </c>
      <c r="AF32" s="7"/>
      <c r="AG32" s="7"/>
      <c r="AH32" s="7"/>
    </row>
    <row r="33" spans="1:34" ht="15.75" thickBot="1" x14ac:dyDescent="0.3">
      <c r="A33" s="24">
        <v>23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8"/>
      <c r="O33" s="77">
        <v>8152</v>
      </c>
      <c r="P33" s="108">
        <v>34.130000000000003</v>
      </c>
      <c r="Q33" s="58">
        <f t="shared" si="0"/>
        <v>9.4805555555555561</v>
      </c>
      <c r="R33" s="109">
        <v>9041</v>
      </c>
      <c r="S33" s="108">
        <v>37.85</v>
      </c>
      <c r="T33" s="61">
        <f t="shared" si="1"/>
        <v>10.513888888888889</v>
      </c>
      <c r="U33" s="71"/>
      <c r="V33" s="70"/>
      <c r="W33" s="62">
        <f t="shared" si="2"/>
        <v>0</v>
      </c>
      <c r="X33" s="72"/>
      <c r="Y33" s="51"/>
      <c r="Z33" s="52"/>
      <c r="AA33" s="52"/>
      <c r="AB33" s="64"/>
      <c r="AC33" s="29"/>
      <c r="AD33" s="13">
        <f>SUM(B33:M33)+$K$42+$N$42</f>
        <v>0</v>
      </c>
      <c r="AE33" s="14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4">
        <v>24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8"/>
      <c r="O34" s="77">
        <v>8152</v>
      </c>
      <c r="P34" s="108">
        <v>34.130000000000003</v>
      </c>
      <c r="Q34" s="58">
        <f t="shared" si="0"/>
        <v>9.4805555555555561</v>
      </c>
      <c r="R34" s="109">
        <v>9041</v>
      </c>
      <c r="S34" s="108">
        <v>37.85</v>
      </c>
      <c r="T34" s="61">
        <f t="shared" si="1"/>
        <v>10.513888888888889</v>
      </c>
      <c r="U34" s="71"/>
      <c r="V34" s="70"/>
      <c r="W34" s="62">
        <f t="shared" si="2"/>
        <v>0</v>
      </c>
      <c r="X34" s="72"/>
      <c r="Y34" s="51"/>
      <c r="Z34" s="52"/>
      <c r="AA34" s="52"/>
      <c r="AB34" s="64"/>
      <c r="AC34" s="29"/>
      <c r="AD34" s="13">
        <f t="shared" si="3"/>
        <v>0</v>
      </c>
      <c r="AE34" s="14" t="str">
        <f t="shared" si="4"/>
        <v xml:space="preserve"> </v>
      </c>
      <c r="AF34" s="7"/>
      <c r="AG34" s="7"/>
      <c r="AH34" s="7"/>
    </row>
    <row r="35" spans="1:34" ht="15.75" thickBot="1" x14ac:dyDescent="0.3">
      <c r="A35" s="24">
        <v>25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76"/>
      <c r="O35" s="77">
        <v>8152</v>
      </c>
      <c r="P35" s="108">
        <v>34.130000000000003</v>
      </c>
      <c r="Q35" s="79">
        <f t="shared" si="0"/>
        <v>9.4805555555555561</v>
      </c>
      <c r="R35" s="109">
        <v>9041</v>
      </c>
      <c r="S35" s="108">
        <v>37.85</v>
      </c>
      <c r="T35" s="81">
        <f t="shared" si="1"/>
        <v>10.513888888888889</v>
      </c>
      <c r="U35" s="80"/>
      <c r="V35" s="78"/>
      <c r="W35" s="82">
        <f t="shared" si="2"/>
        <v>0</v>
      </c>
      <c r="X35" s="83"/>
      <c r="Y35" s="51"/>
      <c r="Z35" s="55"/>
      <c r="AA35" s="55"/>
      <c r="AB35" s="56"/>
      <c r="AC35" s="29"/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ht="15.75" thickBot="1" x14ac:dyDescent="0.3">
      <c r="A36" s="24">
        <v>26</v>
      </c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  <c r="N36" s="76"/>
      <c r="O36" s="77">
        <v>8152</v>
      </c>
      <c r="P36" s="108">
        <v>34.130000000000003</v>
      </c>
      <c r="Q36" s="79">
        <f t="shared" si="0"/>
        <v>9.4805555555555561</v>
      </c>
      <c r="R36" s="109">
        <v>9041</v>
      </c>
      <c r="S36" s="108">
        <v>37.85</v>
      </c>
      <c r="T36" s="81">
        <f t="shared" si="1"/>
        <v>10.513888888888889</v>
      </c>
      <c r="U36" s="80"/>
      <c r="V36" s="78"/>
      <c r="W36" s="82">
        <v>0</v>
      </c>
      <c r="X36" s="83"/>
      <c r="Y36" s="51"/>
      <c r="Z36" s="52"/>
      <c r="AA36" s="52"/>
      <c r="AB36" s="64"/>
      <c r="AC36" s="29"/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ht="15.75" thickBot="1" x14ac:dyDescent="0.3">
      <c r="A37" s="24">
        <v>27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76"/>
      <c r="O37" s="77">
        <v>8152</v>
      </c>
      <c r="P37" s="108">
        <v>34.130000000000003</v>
      </c>
      <c r="Q37" s="79">
        <f t="shared" si="0"/>
        <v>9.4805555555555561</v>
      </c>
      <c r="R37" s="109">
        <v>9041</v>
      </c>
      <c r="S37" s="108">
        <v>37.85</v>
      </c>
      <c r="T37" s="81">
        <f t="shared" si="1"/>
        <v>10.513888888888889</v>
      </c>
      <c r="U37" s="80"/>
      <c r="V37" s="78"/>
      <c r="W37" s="82">
        <v>0</v>
      </c>
      <c r="X37" s="83"/>
      <c r="Y37" s="51"/>
      <c r="Z37" s="52"/>
      <c r="AA37" s="52"/>
      <c r="AB37" s="64"/>
      <c r="AC37" s="29"/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ht="15.75" thickBot="1" x14ac:dyDescent="0.3">
      <c r="A38" s="24">
        <v>28</v>
      </c>
      <c r="B38" s="104">
        <v>96.398499999999999</v>
      </c>
      <c r="C38" s="105">
        <v>1.9255</v>
      </c>
      <c r="D38" s="105">
        <v>0.60909999999999997</v>
      </c>
      <c r="E38" s="105">
        <v>9.6799999999999997E-2</v>
      </c>
      <c r="F38" s="105">
        <v>9.2999999999999999E-2</v>
      </c>
      <c r="G38" s="105">
        <v>1.1999999999999999E-3</v>
      </c>
      <c r="H38" s="105">
        <v>1.7999999999999999E-2</v>
      </c>
      <c r="I38" s="105">
        <v>1.21E-2</v>
      </c>
      <c r="J38" s="105">
        <v>1.06E-2</v>
      </c>
      <c r="K38" s="105">
        <v>9.1999999999999998E-3</v>
      </c>
      <c r="L38" s="105">
        <v>0.68149999999999999</v>
      </c>
      <c r="M38" s="106">
        <v>0.1444</v>
      </c>
      <c r="N38" s="107">
        <v>0.69620000000000004</v>
      </c>
      <c r="O38" s="77">
        <v>8160</v>
      </c>
      <c r="P38" s="108">
        <v>34.17</v>
      </c>
      <c r="Q38" s="45">
        <f t="shared" si="0"/>
        <v>9.4916666666666671</v>
      </c>
      <c r="R38" s="109">
        <v>9050</v>
      </c>
      <c r="S38" s="108">
        <v>37.89</v>
      </c>
      <c r="T38" s="48">
        <f t="shared" si="1"/>
        <v>10.525</v>
      </c>
      <c r="U38" s="109">
        <v>11904</v>
      </c>
      <c r="V38" s="108">
        <v>49.84</v>
      </c>
      <c r="W38" s="49">
        <f t="shared" si="2"/>
        <v>13.844444444444445</v>
      </c>
      <c r="X38" s="110"/>
      <c r="Y38" s="51"/>
      <c r="Z38" s="52"/>
      <c r="AA38" s="52"/>
      <c r="AB38" s="64"/>
      <c r="AC38" s="29"/>
      <c r="AD38" s="13">
        <f t="shared" si="3"/>
        <v>99.999900000000011</v>
      </c>
      <c r="AE38" s="14" t="str">
        <f t="shared" si="4"/>
        <v xml:space="preserve"> </v>
      </c>
      <c r="AF38" s="7"/>
      <c r="AG38" s="7"/>
      <c r="AH38" s="7"/>
    </row>
    <row r="39" spans="1:34" ht="15.75" thickBot="1" x14ac:dyDescent="0.3">
      <c r="A39" s="24">
        <v>29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  <c r="N39" s="68"/>
      <c r="O39" s="77">
        <v>8160</v>
      </c>
      <c r="P39" s="108">
        <v>34.17</v>
      </c>
      <c r="Q39" s="58">
        <f t="shared" si="0"/>
        <v>9.4916666666666671</v>
      </c>
      <c r="R39" s="109">
        <v>9050</v>
      </c>
      <c r="S39" s="108">
        <v>37.89</v>
      </c>
      <c r="T39" s="61">
        <f t="shared" si="1"/>
        <v>10.525</v>
      </c>
      <c r="U39" s="71"/>
      <c r="V39" s="70"/>
      <c r="W39" s="62">
        <f t="shared" si="2"/>
        <v>0</v>
      </c>
      <c r="X39" s="72"/>
      <c r="Y39" s="15"/>
      <c r="Z39" s="15"/>
      <c r="AA39" s="15"/>
      <c r="AB39" s="18"/>
      <c r="AC39" s="29"/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ht="15.75" thickBot="1" x14ac:dyDescent="0.3">
      <c r="A40" s="24">
        <v>30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76"/>
      <c r="O40" s="77">
        <v>8160</v>
      </c>
      <c r="P40" s="108">
        <v>34.17</v>
      </c>
      <c r="Q40" s="79">
        <f t="shared" si="0"/>
        <v>9.4916666666666671</v>
      </c>
      <c r="R40" s="109">
        <v>9050</v>
      </c>
      <c r="S40" s="108">
        <v>37.89</v>
      </c>
      <c r="T40" s="81">
        <f t="shared" si="1"/>
        <v>10.525</v>
      </c>
      <c r="U40" s="80"/>
      <c r="V40" s="78"/>
      <c r="W40" s="82">
        <f t="shared" si="2"/>
        <v>0</v>
      </c>
      <c r="X40" s="83"/>
      <c r="Y40" s="15"/>
      <c r="Z40" s="15"/>
      <c r="AA40" s="15"/>
      <c r="AB40" s="18"/>
      <c r="AC40" s="29"/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ht="15.75" thickBot="1" x14ac:dyDescent="0.3">
      <c r="A41" s="25">
        <v>31</v>
      </c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5"/>
      <c r="O41" s="22"/>
      <c r="P41" s="20"/>
      <c r="Q41" s="33">
        <f t="shared" ref="Q41" si="6">P41/3.6</f>
        <v>0</v>
      </c>
      <c r="R41" s="22"/>
      <c r="S41" s="20"/>
      <c r="T41" s="33">
        <f t="shared" ref="T41" si="7">S41/3.6</f>
        <v>0</v>
      </c>
      <c r="U41" s="19"/>
      <c r="V41" s="20"/>
      <c r="W41" s="33">
        <f t="shared" ref="W41" si="8">V41/3.6</f>
        <v>0</v>
      </c>
      <c r="X41" s="19"/>
      <c r="Y41" s="20"/>
      <c r="Z41" s="20"/>
      <c r="AA41" s="20"/>
      <c r="AB41" s="21"/>
      <c r="AC41" s="30"/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160" t="s">
        <v>17</v>
      </c>
      <c r="B42" s="160"/>
      <c r="C42" s="160"/>
      <c r="D42" s="160"/>
      <c r="E42" s="160"/>
      <c r="F42" s="160"/>
      <c r="G42" s="160"/>
      <c r="H42" s="161"/>
      <c r="I42" s="158" t="s">
        <v>15</v>
      </c>
      <c r="J42" s="159"/>
      <c r="K42" s="31">
        <v>0</v>
      </c>
      <c r="L42" s="156" t="s">
        <v>16</v>
      </c>
      <c r="M42" s="157"/>
      <c r="N42" s="32">
        <v>0</v>
      </c>
      <c r="O42" s="149">
        <v>8143</v>
      </c>
      <c r="P42" s="145">
        <v>34.090000000000003</v>
      </c>
      <c r="Q42" s="147">
        <v>9.4700000000000006</v>
      </c>
      <c r="R42" s="145">
        <v>9030</v>
      </c>
      <c r="S42" s="145">
        <v>37.729999999999997</v>
      </c>
      <c r="T42" s="147">
        <v>10.48</v>
      </c>
      <c r="U42" s="16"/>
      <c r="V42" s="8"/>
      <c r="W42" s="8"/>
      <c r="X42" s="120"/>
      <c r="Y42" s="121"/>
      <c r="Z42" s="121"/>
      <c r="AA42" s="121"/>
      <c r="AB42" s="121"/>
      <c r="AC42" s="121"/>
      <c r="AD42" s="121"/>
      <c r="AE42" s="121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51" t="s">
        <v>3</v>
      </c>
      <c r="I43" s="152"/>
      <c r="J43" s="152"/>
      <c r="K43" s="152"/>
      <c r="L43" s="152"/>
      <c r="M43" s="152"/>
      <c r="N43" s="153"/>
      <c r="O43" s="150"/>
      <c r="P43" s="146"/>
      <c r="Q43" s="148"/>
      <c r="R43" s="146"/>
      <c r="S43" s="146"/>
      <c r="T43" s="148"/>
      <c r="U43" s="117" t="s">
        <v>56</v>
      </c>
      <c r="V43" s="118"/>
      <c r="W43" s="118"/>
      <c r="X43" s="118"/>
      <c r="Y43" s="118"/>
      <c r="Z43" s="118"/>
      <c r="AA43" s="118"/>
      <c r="AB43" s="118"/>
      <c r="AC43" s="116">
        <v>1</v>
      </c>
    </row>
    <row r="44" spans="1:34" ht="27" customHeight="1" x14ac:dyDescent="0.25">
      <c r="W44" s="8"/>
      <c r="X44" s="8"/>
      <c r="Y44" s="8"/>
      <c r="Z44" s="8"/>
      <c r="AA44" s="8"/>
      <c r="AB44" s="8"/>
    </row>
    <row r="45" spans="1:34" x14ac:dyDescent="0.25">
      <c r="B45" s="34" t="s">
        <v>42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 t="s">
        <v>41</v>
      </c>
      <c r="O45" s="35"/>
      <c r="P45" s="35"/>
      <c r="Q45" s="35"/>
      <c r="R45" s="35"/>
      <c r="S45" s="35"/>
      <c r="T45" s="35"/>
      <c r="U45" s="35"/>
      <c r="V45" s="36">
        <v>42738</v>
      </c>
    </row>
    <row r="46" spans="1:34" x14ac:dyDescent="0.25">
      <c r="D46" s="6"/>
      <c r="O46" s="37" t="s">
        <v>43</v>
      </c>
      <c r="P46" s="38"/>
      <c r="Q46" s="38"/>
      <c r="R46" s="37" t="s">
        <v>44</v>
      </c>
      <c r="S46" s="38"/>
      <c r="T46" s="38"/>
      <c r="U46" s="38"/>
      <c r="V46" s="37" t="s">
        <v>45</v>
      </c>
    </row>
    <row r="47" spans="1:34" x14ac:dyDescent="0.25">
      <c r="B47" s="34" t="s">
        <v>46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 t="s">
        <v>47</v>
      </c>
      <c r="O47" s="35"/>
      <c r="P47" s="35"/>
      <c r="Q47" s="35"/>
      <c r="R47" s="35"/>
      <c r="S47" s="35"/>
      <c r="T47" s="35"/>
      <c r="U47" s="35"/>
      <c r="V47" s="36">
        <f>V45</f>
        <v>42738</v>
      </c>
    </row>
    <row r="48" spans="1:34" x14ac:dyDescent="0.25">
      <c r="E48" s="6"/>
      <c r="O48" s="37" t="s">
        <v>43</v>
      </c>
      <c r="P48" s="38"/>
      <c r="Q48" s="38"/>
      <c r="R48" s="37" t="s">
        <v>44</v>
      </c>
      <c r="S48" s="38"/>
      <c r="T48" s="38"/>
      <c r="U48" s="38"/>
      <c r="V48" s="37" t="s">
        <v>45</v>
      </c>
    </row>
    <row r="49" spans="2:22" x14ac:dyDescent="0.25">
      <c r="B49" s="34" t="s">
        <v>48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 t="s">
        <v>49</v>
      </c>
      <c r="O49" s="35"/>
      <c r="P49" s="35"/>
      <c r="Q49" s="35"/>
      <c r="R49" s="35"/>
      <c r="S49" s="35"/>
      <c r="T49" s="35"/>
      <c r="U49" s="35"/>
      <c r="V49" s="36">
        <f>V45</f>
        <v>42738</v>
      </c>
    </row>
    <row r="50" spans="2:22" x14ac:dyDescent="0.25">
      <c r="E50" s="6"/>
      <c r="O50" s="37" t="s">
        <v>43</v>
      </c>
      <c r="P50" s="38"/>
      <c r="Q50" s="38"/>
      <c r="R50" s="37" t="s">
        <v>44</v>
      </c>
      <c r="S50" s="38"/>
      <c r="T50" s="38"/>
      <c r="U50" s="38"/>
      <c r="V50" s="37" t="s">
        <v>45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X42:AE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Ильницкая Галина Алексеевна</cp:lastModifiedBy>
  <cp:lastPrinted>2017-01-04T09:18:45Z</cp:lastPrinted>
  <dcterms:created xsi:type="dcterms:W3CDTF">2016-10-07T07:24:19Z</dcterms:created>
  <dcterms:modified xsi:type="dcterms:W3CDTF">2017-01-04T10:23:09Z</dcterms:modified>
</cp:coreProperties>
</file>